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</sheets>
  <definedNames>
    <definedName name="_xlnm.Print_Titles" localSheetId="0">Лист1!$4:$6</definedName>
    <definedName name="_xlnm.Print_Area" localSheetId="0">Лист1!$A$1:$F$112</definedName>
  </definedNames>
  <calcPr calcId="125725"/>
</workbook>
</file>

<file path=xl/calcChain.xml><?xml version="1.0" encoding="utf-8"?>
<calcChain xmlns="http://schemas.openxmlformats.org/spreadsheetml/2006/main">
  <c r="D9" i="1"/>
  <c r="E9"/>
  <c r="E8"/>
  <c r="D8"/>
  <c r="D11"/>
  <c r="E81"/>
  <c r="E80"/>
  <c r="E24"/>
  <c r="E12" s="1"/>
  <c r="E23"/>
  <c r="E14"/>
  <c r="D12"/>
  <c r="E57"/>
  <c r="E56"/>
  <c r="E36"/>
  <c r="F36"/>
  <c r="F35"/>
  <c r="E101"/>
  <c r="E77"/>
  <c r="E21"/>
  <c r="E20"/>
  <c r="E18"/>
  <c r="E17"/>
  <c r="E15"/>
  <c r="E38"/>
  <c r="E39"/>
  <c r="D39"/>
  <c r="D38"/>
  <c r="F42"/>
  <c r="F41"/>
  <c r="F33"/>
  <c r="F32"/>
  <c r="F30"/>
  <c r="F29"/>
  <c r="E11" l="1"/>
  <c r="E89"/>
  <c r="E90"/>
  <c r="D90"/>
  <c r="D89"/>
  <c r="D69"/>
  <c r="E69"/>
  <c r="E68"/>
  <c r="D68"/>
  <c r="E62"/>
  <c r="E63"/>
  <c r="D63"/>
  <c r="D62"/>
  <c r="D54"/>
  <c r="D53"/>
  <c r="D44"/>
  <c r="F38" s="1"/>
  <c r="E44"/>
  <c r="E45"/>
  <c r="D45"/>
  <c r="F105"/>
  <c r="F104"/>
  <c r="F102"/>
  <c r="F101"/>
  <c r="E53"/>
  <c r="F39" l="1"/>
  <c r="F14"/>
  <c r="E54"/>
  <c r="F111"/>
  <c r="F110"/>
  <c r="F108"/>
  <c r="F107"/>
  <c r="F99"/>
  <c r="F98"/>
  <c r="F96"/>
  <c r="F95"/>
  <c r="F93"/>
  <c r="F92"/>
  <c r="F90" l="1"/>
  <c r="F89"/>
  <c r="F50" l="1"/>
  <c r="F47"/>
  <c r="F51" l="1"/>
  <c r="F87"/>
  <c r="F86"/>
  <c r="F84"/>
  <c r="F83"/>
  <c r="F81"/>
  <c r="F80"/>
  <c r="F78"/>
  <c r="F77"/>
  <c r="F75"/>
  <c r="F74"/>
  <c r="F72"/>
  <c r="F71"/>
  <c r="F66"/>
  <c r="F65"/>
  <c r="F62"/>
  <c r="F60"/>
  <c r="F59"/>
  <c r="F57"/>
  <c r="F56"/>
  <c r="F48"/>
  <c r="F27"/>
  <c r="F26"/>
  <c r="F24"/>
  <c r="F23"/>
  <c r="F21"/>
  <c r="F20"/>
  <c r="F18"/>
  <c r="F17"/>
  <c r="F15"/>
  <c r="F45" l="1"/>
  <c r="F9"/>
  <c r="F8"/>
  <c r="F63"/>
  <c r="F11"/>
  <c r="F44"/>
  <c r="F53"/>
  <c r="F54"/>
  <c r="F68"/>
  <c r="F69"/>
  <c r="F12"/>
</calcChain>
</file>

<file path=xl/sharedStrings.xml><?xml version="1.0" encoding="utf-8"?>
<sst xmlns="http://schemas.openxmlformats.org/spreadsheetml/2006/main" count="115" uniqueCount="47">
  <si>
    <t xml:space="preserve">Інформація </t>
  </si>
  <si>
    <t>тис.грн.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</si>
  <si>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</si>
  <si>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</si>
  <si>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</si>
  <si>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Загальний фонд</t>
  </si>
  <si>
    <t>Спеціальний фонд</t>
  </si>
  <si>
    <t>Разом</t>
  </si>
  <si>
    <t>Міністерство екології та природних ресурсів України</t>
  </si>
  <si>
    <t>затверджено на звітний рік з урахуванням змін, внесених законами України, постановами та розпорядженнями Кабінету Міністрів України</t>
  </si>
  <si>
    <t>виконано за звітний період</t>
  </si>
  <si>
    <t>Апарат Міністерства екології та природних ресурсів України</t>
  </si>
  <si>
    <t>Загальне керівництво та управління у сфері екології та природних ресурсів</t>
  </si>
  <si>
    <t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t>
  </si>
  <si>
    <t>Державна служба геології та надр України</t>
  </si>
  <si>
    <t>Керівництво та управління у сфері геологічного вивчення та використання надр</t>
  </si>
  <si>
    <t>Державна екологічна інспекція України</t>
  </si>
  <si>
    <t>Керівництво та управління у сфері екологічного контролю</t>
  </si>
  <si>
    <t>Національна комісія з радіаційного захисту населення України</t>
  </si>
  <si>
    <t>Керівництво та управління у сфері радіаційного захисту населення</t>
  </si>
  <si>
    <t>Державне агентство водних ресурсів України</t>
  </si>
  <si>
    <t>Керівництво та управління у сфері водного господарства</t>
  </si>
  <si>
    <t>Прикладні наукові та науково-технічні розробки, виконання робіт за державним замовленням у сфері розвитку водного господарства</t>
  </si>
  <si>
    <t>Підвищення кваліфікації кадрів у сфері водного господарства</t>
  </si>
  <si>
    <t>Виконання боргових зобов'язань за кредитом, залученим ДП "Львівська обласна дирекція з протипаводкового захисту" під державну гарантію</t>
  </si>
  <si>
    <t>Здійснення природоохоронних заходів</t>
  </si>
  <si>
    <t>Розвиток мінерально-сировинної бази</t>
  </si>
  <si>
    <t>Зміцнення матеріально-технічної бази і методологічне забезпечення Державної екологічної інспекції України та її територіальних органів</t>
  </si>
  <si>
    <t>Експлуатація державного водогосподарського комплексу та управління водними ресурсами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</si>
  <si>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</si>
  <si>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Державне агентство України з управління зоною відчуження</t>
  </si>
  <si>
    <t>Керівництво та управління діяльністю у зоні відчуження</t>
  </si>
  <si>
    <t>Внески України до Чорнобильського фонду "Укриття" та до рахунку ядерної безпеки ЄБРР</t>
  </si>
  <si>
    <t>Радіологічний захист населення та екологічне оздоровлення території, що зазнала радіоактивного забруднення</t>
  </si>
  <si>
    <t>Підтримка екологічно безпечного стану у зонах відчуження і безумовного (обов'язкового) відселення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</si>
  <si>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</si>
  <si>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Здійснення заходів щодо реалізації пріоритетів розвитку сфери охорони навколишнього природного середовища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</si>
  <si>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</si>
  <si>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Наукове забезпечення робіт та інформаційні системи щодо ліквідації наслідків Чорнобильської катастрофи</t>
  </si>
  <si>
    <t>про планові призначення та використання коштів, передбачених Мінприроди у 2015 році</t>
  </si>
  <si>
    <t>Внески України до бюджетів Рамкової конвенції ООН про зміну клімату, Кіотського протоколу та Міжнародного журналу транзакцій</t>
  </si>
  <si>
    <t>Забезпечення діяльності Національного центру обліку викидів парникових газів</t>
  </si>
  <si>
    <t>Державне агентство екологічних інвестицій України</t>
  </si>
  <si>
    <t>Керівництво та управління у сфері екологічних інвестицій</t>
  </si>
  <si>
    <t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t>
  </si>
  <si>
    <t>Підвищення кваліфікації та перепідготовка у сфері екології та природних ресурсів, підготовка наукових та науково-педагогічних кадрів</t>
  </si>
  <si>
    <t>Виконання робіт у сфері поводження з радіоактивними відходами неядерного циклу, будівництво комплексу "Вектор" та експлуатація його об'єктів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</si>
</sst>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/>
    </xf>
    <xf numFmtId="0" fontId="0" fillId="0" borderId="0" xfId="0" applyFill="1"/>
    <xf numFmtId="164" fontId="7" fillId="0" borderId="1" xfId="1" applyNumberFormat="1" applyFont="1" applyFill="1" applyBorder="1" applyAlignment="1" applyProtection="1">
      <alignment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vertical="center"/>
    </xf>
    <xf numFmtId="0" fontId="0" fillId="2" borderId="0" xfId="0" applyFill="1"/>
    <xf numFmtId="164" fontId="0" fillId="2" borderId="0" xfId="0" applyNumberFormat="1" applyFill="1"/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164" fontId="6" fillId="0" borderId="1" xfId="1" applyNumberFormat="1" applyFont="1" applyFill="1" applyBorder="1" applyAlignment="1" applyProtection="1">
      <alignment vertical="center"/>
    </xf>
    <xf numFmtId="0" fontId="0" fillId="0" borderId="0" xfId="0" applyFill="1" applyAlignment="1">
      <alignment wrapText="1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0" fontId="7" fillId="0" borderId="3" xfId="1" applyNumberFormat="1" applyFont="1" applyFill="1" applyBorder="1" applyAlignment="1" applyProtection="1">
      <alignment horizontal="left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left" wrapText="1"/>
    </xf>
    <xf numFmtId="0" fontId="7" fillId="0" borderId="1" xfId="1" applyNumberFormat="1" applyFont="1" applyFill="1" applyBorder="1" applyAlignment="1" applyProtection="1">
      <alignment horizont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Звичайни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E4EED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view="pageBreakPreview" zoomScale="150" zoomScaleNormal="100" zoomScaleSheetLayoutView="150" workbookViewId="0">
      <pane xSplit="3" ySplit="6" topLeftCell="D99" activePane="bottomRight" state="frozen"/>
      <selection pane="topRight" activeCell="D1" sqref="D1"/>
      <selection pane="bottomLeft" activeCell="A8" sqref="A8"/>
      <selection pane="bottomRight" activeCell="A104" sqref="A104:C104"/>
    </sheetView>
  </sheetViews>
  <sheetFormatPr defaultRowHeight="12.75"/>
  <cols>
    <col min="1" max="1" width="9.140625" style="13"/>
    <col min="2" max="2" width="9.140625" style="3"/>
    <col min="3" max="3" width="27.85546875" style="3" customWidth="1"/>
    <col min="4" max="4" width="14" style="3" customWidth="1"/>
    <col min="5" max="5" width="14.42578125" style="3" customWidth="1"/>
    <col min="6" max="6" width="16.140625" style="3" customWidth="1"/>
  </cols>
  <sheetData>
    <row r="1" spans="1:6" ht="19.5" customHeight="1">
      <c r="A1" s="26" t="s">
        <v>0</v>
      </c>
      <c r="B1" s="26"/>
      <c r="C1" s="26"/>
      <c r="D1" s="26"/>
      <c r="E1" s="26"/>
      <c r="F1" s="26"/>
    </row>
    <row r="2" spans="1:6" ht="13.5" customHeight="1">
      <c r="A2" s="26" t="s">
        <v>39</v>
      </c>
      <c r="B2" s="26"/>
      <c r="C2" s="26"/>
      <c r="D2" s="26"/>
      <c r="E2" s="26"/>
      <c r="F2" s="26"/>
    </row>
    <row r="3" spans="1:6" ht="18.75">
      <c r="A3" s="1"/>
      <c r="B3" s="10"/>
      <c r="C3" s="10"/>
      <c r="D3" s="10"/>
      <c r="E3" s="2"/>
      <c r="F3" s="11" t="s">
        <v>1</v>
      </c>
    </row>
    <row r="4" spans="1:6" ht="38.25" customHeight="1">
      <c r="A4" s="27" t="s">
        <v>2</v>
      </c>
      <c r="B4" s="27" t="s">
        <v>3</v>
      </c>
      <c r="C4" s="22" t="s">
        <v>4</v>
      </c>
      <c r="D4" s="28" t="s">
        <v>5</v>
      </c>
      <c r="E4" s="28" t="s">
        <v>6</v>
      </c>
      <c r="F4" s="28" t="s">
        <v>7</v>
      </c>
    </row>
    <row r="5" spans="1:6" ht="21" customHeight="1">
      <c r="A5" s="27"/>
      <c r="B5" s="27"/>
      <c r="C5" s="22"/>
      <c r="D5" s="28"/>
      <c r="E5" s="28"/>
      <c r="F5" s="28"/>
    </row>
    <row r="6" spans="1:6" ht="37.5" customHeight="1">
      <c r="A6" s="27"/>
      <c r="B6" s="27"/>
      <c r="C6" s="22"/>
      <c r="D6" s="28"/>
      <c r="E6" s="28"/>
      <c r="F6" s="28"/>
    </row>
    <row r="7" spans="1:6" ht="12.75" customHeight="1">
      <c r="A7" s="23">
        <v>2400000</v>
      </c>
      <c r="B7" s="23"/>
      <c r="C7" s="24" t="s">
        <v>8</v>
      </c>
      <c r="D7" s="24"/>
      <c r="E7" s="24"/>
      <c r="F7" s="24"/>
    </row>
    <row r="8" spans="1:6" ht="41.25" customHeight="1">
      <c r="A8" s="25" t="s">
        <v>9</v>
      </c>
      <c r="B8" s="25"/>
      <c r="C8" s="25"/>
      <c r="D8" s="12">
        <f>D11+D38+D44+D53+D62+D68+D89</f>
        <v>3535740.3000000003</v>
      </c>
      <c r="E8" s="12">
        <f>E11+E38+E44+E53+E62+E68+E89</f>
        <v>2692333.6</v>
      </c>
      <c r="F8" s="12">
        <f>D8+E8</f>
        <v>6228073.9000000004</v>
      </c>
    </row>
    <row r="9" spans="1:6">
      <c r="A9" s="25" t="s">
        <v>10</v>
      </c>
      <c r="B9" s="25"/>
      <c r="C9" s="25"/>
      <c r="D9" s="12">
        <f>D12+D39+D45+D54+D63+D69+D90</f>
        <v>3358486</v>
      </c>
      <c r="E9" s="12">
        <f>E12+E39+E45+E54+E63+E69+E90</f>
        <v>2200479.4</v>
      </c>
      <c r="F9" s="12">
        <f>D9+E9</f>
        <v>5558965.4000000004</v>
      </c>
    </row>
    <row r="10" spans="1:6" s="3" customFormat="1" ht="13.5" customHeight="1">
      <c r="A10" s="15">
        <v>2401000</v>
      </c>
      <c r="B10" s="15"/>
      <c r="C10" s="20" t="s">
        <v>11</v>
      </c>
      <c r="D10" s="20"/>
      <c r="E10" s="20"/>
      <c r="F10" s="20"/>
    </row>
    <row r="11" spans="1:6" ht="42" customHeight="1">
      <c r="A11" s="19" t="s">
        <v>9</v>
      </c>
      <c r="B11" s="19"/>
      <c r="C11" s="19"/>
      <c r="D11" s="4">
        <f>D14+D17+D20+D23+D26+D29+D32+D35</f>
        <v>559971.6</v>
      </c>
      <c r="E11" s="4">
        <f>E14+E17+E20+E23+E26+E29+E32+E35</f>
        <v>1133440.4000000001</v>
      </c>
      <c r="F11" s="4">
        <f>D11+E11</f>
        <v>1693412</v>
      </c>
    </row>
    <row r="12" spans="1:6" ht="13.5">
      <c r="A12" s="19" t="s">
        <v>10</v>
      </c>
      <c r="B12" s="19"/>
      <c r="C12" s="19"/>
      <c r="D12" s="4">
        <f>D15+D18+D21+D24+D27+D30+D33+D36</f>
        <v>433962.2</v>
      </c>
      <c r="E12" s="4">
        <f>E15+E18+E21+E24+E27+E30+E33+E36</f>
        <v>725771.7</v>
      </c>
      <c r="F12" s="4">
        <f>D12+E12</f>
        <v>1159733.8999999999</v>
      </c>
    </row>
    <row r="13" spans="1:6" s="3" customFormat="1" ht="31.5" customHeight="1">
      <c r="A13" s="9">
        <v>2401010</v>
      </c>
      <c r="B13" s="5">
        <v>540</v>
      </c>
      <c r="C13" s="14" t="s">
        <v>12</v>
      </c>
      <c r="D13" s="14"/>
      <c r="E13" s="14"/>
      <c r="F13" s="14"/>
    </row>
    <row r="14" spans="1:6" s="3" customFormat="1" ht="42.75" customHeight="1">
      <c r="A14" s="14" t="s">
        <v>9</v>
      </c>
      <c r="B14" s="14"/>
      <c r="C14" s="14"/>
      <c r="D14" s="6">
        <v>21655</v>
      </c>
      <c r="E14" s="6">
        <f>16778.4</f>
        <v>16778.400000000001</v>
      </c>
      <c r="F14" s="6">
        <f>D14+E14</f>
        <v>38433.4</v>
      </c>
    </row>
    <row r="15" spans="1:6" s="3" customFormat="1">
      <c r="A15" s="14" t="s">
        <v>10</v>
      </c>
      <c r="B15" s="14"/>
      <c r="C15" s="14"/>
      <c r="D15" s="6">
        <v>21610.1</v>
      </c>
      <c r="E15" s="6">
        <f>13195.6+5.7</f>
        <v>13201.300000000001</v>
      </c>
      <c r="F15" s="6">
        <f>D15+E15</f>
        <v>34811.4</v>
      </c>
    </row>
    <row r="16" spans="1:6" s="7" customFormat="1" ht="47.25" customHeight="1">
      <c r="A16" s="9">
        <v>2401040</v>
      </c>
      <c r="B16" s="5">
        <v>530</v>
      </c>
      <c r="C16" s="14" t="s">
        <v>13</v>
      </c>
      <c r="D16" s="14"/>
      <c r="E16" s="14"/>
      <c r="F16" s="14"/>
    </row>
    <row r="17" spans="1:10" s="7" customFormat="1" ht="39" customHeight="1">
      <c r="A17" s="14" t="s">
        <v>9</v>
      </c>
      <c r="B17" s="14"/>
      <c r="C17" s="14"/>
      <c r="D17" s="6">
        <v>12732.1</v>
      </c>
      <c r="E17" s="6">
        <f>9706.7+6060.4</f>
        <v>15767.1</v>
      </c>
      <c r="F17" s="6">
        <f>D17+E17</f>
        <v>28499.200000000001</v>
      </c>
    </row>
    <row r="18" spans="1:10" s="7" customFormat="1">
      <c r="A18" s="14" t="s">
        <v>10</v>
      </c>
      <c r="B18" s="14"/>
      <c r="C18" s="14"/>
      <c r="D18" s="6">
        <v>12718.6</v>
      </c>
      <c r="E18" s="6">
        <f>3620.9+6034.6</f>
        <v>9655.5</v>
      </c>
      <c r="F18" s="6">
        <f>D18+E18</f>
        <v>22374.1</v>
      </c>
    </row>
    <row r="19" spans="1:10" s="7" customFormat="1" ht="32.25" customHeight="1">
      <c r="A19" s="9">
        <v>2401090</v>
      </c>
      <c r="B19" s="5">
        <v>950</v>
      </c>
      <c r="C19" s="14" t="s">
        <v>45</v>
      </c>
      <c r="D19" s="14"/>
      <c r="E19" s="14"/>
      <c r="F19" s="14"/>
    </row>
    <row r="20" spans="1:10" s="7" customFormat="1" ht="44.25" customHeight="1">
      <c r="A20" s="14" t="s">
        <v>9</v>
      </c>
      <c r="B20" s="14"/>
      <c r="C20" s="14"/>
      <c r="D20" s="6">
        <v>9408.7000000000007</v>
      </c>
      <c r="E20" s="6">
        <f>1426.1+819</f>
        <v>2245.1</v>
      </c>
      <c r="F20" s="6">
        <f>D20+E20</f>
        <v>11653.800000000001</v>
      </c>
      <c r="J20" s="8"/>
    </row>
    <row r="21" spans="1:10" s="7" customFormat="1">
      <c r="A21" s="14" t="s">
        <v>10</v>
      </c>
      <c r="B21" s="14"/>
      <c r="C21" s="14"/>
      <c r="D21" s="6">
        <v>9358.4</v>
      </c>
      <c r="E21" s="6">
        <f>1425.5+819</f>
        <v>2244.5</v>
      </c>
      <c r="F21" s="6">
        <f>D21+E21</f>
        <v>11602.9</v>
      </c>
      <c r="J21" s="8"/>
    </row>
    <row r="22" spans="1:10" s="3" customFormat="1" ht="24" customHeight="1">
      <c r="A22" s="9">
        <v>2401270</v>
      </c>
      <c r="B22" s="5">
        <v>540</v>
      </c>
      <c r="C22" s="14" t="s">
        <v>25</v>
      </c>
      <c r="D22" s="14"/>
      <c r="E22" s="14"/>
      <c r="F22" s="14"/>
    </row>
    <row r="23" spans="1:10" s="3" customFormat="1" ht="37.5" customHeight="1">
      <c r="A23" s="14" t="s">
        <v>9</v>
      </c>
      <c r="B23" s="14"/>
      <c r="C23" s="14"/>
      <c r="D23" s="6">
        <v>514672.4</v>
      </c>
      <c r="E23" s="6">
        <f>23861.1+330.9+9904.9+438.2</f>
        <v>34535.1</v>
      </c>
      <c r="F23" s="6">
        <f>D23+E23</f>
        <v>549207.5</v>
      </c>
    </row>
    <row r="24" spans="1:10" s="3" customFormat="1">
      <c r="A24" s="14" t="s">
        <v>10</v>
      </c>
      <c r="B24" s="14"/>
      <c r="C24" s="14"/>
      <c r="D24" s="6">
        <v>388849.9</v>
      </c>
      <c r="E24" s="6">
        <f>22204.4+327.9+9203.7+406.7</f>
        <v>32142.700000000004</v>
      </c>
      <c r="F24" s="6">
        <f>D24+E24</f>
        <v>420992.60000000003</v>
      </c>
    </row>
    <row r="25" spans="1:10" s="7" customFormat="1" ht="28.5" customHeight="1">
      <c r="A25" s="9">
        <v>2401500</v>
      </c>
      <c r="B25" s="5">
        <v>540</v>
      </c>
      <c r="C25" s="14" t="s">
        <v>36</v>
      </c>
      <c r="D25" s="14"/>
      <c r="E25" s="14"/>
      <c r="F25" s="14"/>
    </row>
    <row r="26" spans="1:10" s="7" customFormat="1" ht="39.75" customHeight="1">
      <c r="A26" s="14" t="s">
        <v>9</v>
      </c>
      <c r="B26" s="14"/>
      <c r="C26" s="14"/>
      <c r="D26" s="6">
        <v>0</v>
      </c>
      <c r="E26" s="6">
        <v>289494.40000000002</v>
      </c>
      <c r="F26" s="6">
        <f>D26+E26</f>
        <v>289494.40000000002</v>
      </c>
    </row>
    <row r="27" spans="1:10" s="7" customFormat="1">
      <c r="A27" s="14" t="s">
        <v>10</v>
      </c>
      <c r="B27" s="14"/>
      <c r="C27" s="14"/>
      <c r="D27" s="6">
        <v>0</v>
      </c>
      <c r="E27" s="6">
        <v>0</v>
      </c>
      <c r="F27" s="6">
        <f>D27+E27</f>
        <v>0</v>
      </c>
    </row>
    <row r="28" spans="1:10" s="7" customFormat="1" ht="28.5" customHeight="1">
      <c r="A28" s="9">
        <v>2401510</v>
      </c>
      <c r="B28" s="5">
        <v>540</v>
      </c>
      <c r="C28" s="14" t="s">
        <v>40</v>
      </c>
      <c r="D28" s="14"/>
      <c r="E28" s="14"/>
      <c r="F28" s="14"/>
    </row>
    <row r="29" spans="1:10" s="7" customFormat="1" ht="39.75" customHeight="1">
      <c r="A29" s="14" t="s">
        <v>9</v>
      </c>
      <c r="B29" s="14"/>
      <c r="C29" s="14"/>
      <c r="D29" s="6">
        <v>213.7</v>
      </c>
      <c r="E29" s="6">
        <v>0</v>
      </c>
      <c r="F29" s="6">
        <f>D29+E29</f>
        <v>213.7</v>
      </c>
    </row>
    <row r="30" spans="1:10" s="7" customFormat="1">
      <c r="A30" s="14" t="s">
        <v>10</v>
      </c>
      <c r="B30" s="14"/>
      <c r="C30" s="14"/>
      <c r="D30" s="6">
        <v>166.3</v>
      </c>
      <c r="E30" s="6">
        <v>0</v>
      </c>
      <c r="F30" s="6">
        <f>D30+E30</f>
        <v>166.3</v>
      </c>
    </row>
    <row r="31" spans="1:10" s="7" customFormat="1" ht="28.5" customHeight="1">
      <c r="A31" s="9">
        <v>2401520</v>
      </c>
      <c r="B31" s="5">
        <v>540</v>
      </c>
      <c r="C31" s="14" t="s">
        <v>41</v>
      </c>
      <c r="D31" s="14"/>
      <c r="E31" s="14"/>
      <c r="F31" s="14"/>
    </row>
    <row r="32" spans="1:10" s="7" customFormat="1" ht="39.75" customHeight="1">
      <c r="A32" s="14" t="s">
        <v>9</v>
      </c>
      <c r="B32" s="14"/>
      <c r="C32" s="14"/>
      <c r="D32" s="6">
        <v>1289.7</v>
      </c>
      <c r="E32" s="6">
        <v>0</v>
      </c>
      <c r="F32" s="6">
        <f>D32+E32</f>
        <v>1289.7</v>
      </c>
    </row>
    <row r="33" spans="1:9" s="7" customFormat="1">
      <c r="A33" s="14" t="s">
        <v>10</v>
      </c>
      <c r="B33" s="14"/>
      <c r="C33" s="14"/>
      <c r="D33" s="6">
        <v>1258.9000000000001</v>
      </c>
      <c r="E33" s="6">
        <v>0</v>
      </c>
      <c r="F33" s="6">
        <f>D33+E33</f>
        <v>1258.9000000000001</v>
      </c>
    </row>
    <row r="34" spans="1:9" s="7" customFormat="1" ht="51.75" customHeight="1">
      <c r="A34" s="9">
        <v>2401530</v>
      </c>
      <c r="B34" s="5">
        <v>511</v>
      </c>
      <c r="C34" s="14" t="s">
        <v>44</v>
      </c>
      <c r="D34" s="14"/>
      <c r="E34" s="14"/>
      <c r="F34" s="14"/>
    </row>
    <row r="35" spans="1:9" s="7" customFormat="1" ht="39.75" customHeight="1">
      <c r="A35" s="14" t="s">
        <v>9</v>
      </c>
      <c r="B35" s="14"/>
      <c r="C35" s="14"/>
      <c r="D35" s="6">
        <v>0</v>
      </c>
      <c r="E35" s="6">
        <v>774620.3</v>
      </c>
      <c r="F35" s="6">
        <f>D35+E35</f>
        <v>774620.3</v>
      </c>
    </row>
    <row r="36" spans="1:9" s="7" customFormat="1">
      <c r="A36" s="14" t="s">
        <v>10</v>
      </c>
      <c r="B36" s="14"/>
      <c r="C36" s="14"/>
      <c r="D36" s="6">
        <v>0</v>
      </c>
      <c r="E36" s="6">
        <f>668527.7</f>
        <v>668527.69999999995</v>
      </c>
      <c r="F36" s="6">
        <f>D36+E36</f>
        <v>668527.69999999995</v>
      </c>
    </row>
    <row r="37" spans="1:9" s="7" customFormat="1" ht="13.5">
      <c r="A37" s="15">
        <v>2402000</v>
      </c>
      <c r="B37" s="15"/>
      <c r="C37" s="21" t="s">
        <v>42</v>
      </c>
      <c r="D37" s="21"/>
      <c r="E37" s="21"/>
      <c r="F37" s="21"/>
    </row>
    <row r="38" spans="1:9" s="7" customFormat="1" ht="39" customHeight="1">
      <c r="A38" s="19" t="s">
        <v>9</v>
      </c>
      <c r="B38" s="19"/>
      <c r="C38" s="19"/>
      <c r="D38" s="4">
        <f>D41</f>
        <v>1953.5</v>
      </c>
      <c r="E38" s="4">
        <f>E41</f>
        <v>725.4</v>
      </c>
      <c r="F38" s="4">
        <f>D38+E38</f>
        <v>2678.9</v>
      </c>
    </row>
    <row r="39" spans="1:9" s="7" customFormat="1" ht="13.5">
      <c r="A39" s="19" t="s">
        <v>10</v>
      </c>
      <c r="B39" s="19"/>
      <c r="C39" s="19"/>
      <c r="D39" s="4">
        <f>D42</f>
        <v>1849</v>
      </c>
      <c r="E39" s="4">
        <f>E42</f>
        <v>725.4</v>
      </c>
      <c r="F39" s="4">
        <f>D39+E39</f>
        <v>2574.4</v>
      </c>
    </row>
    <row r="40" spans="1:9" s="3" customFormat="1">
      <c r="A40" s="9">
        <v>2402010</v>
      </c>
      <c r="B40" s="5">
        <v>540</v>
      </c>
      <c r="C40" s="22" t="s">
        <v>43</v>
      </c>
      <c r="D40" s="22"/>
      <c r="E40" s="22"/>
      <c r="F40" s="22"/>
    </row>
    <row r="41" spans="1:9" s="3" customFormat="1" ht="40.5" customHeight="1">
      <c r="A41" s="14" t="s">
        <v>9</v>
      </c>
      <c r="B41" s="14"/>
      <c r="C41" s="14"/>
      <c r="D41" s="6">
        <v>1953.5</v>
      </c>
      <c r="E41" s="6">
        <v>725.4</v>
      </c>
      <c r="F41" s="6">
        <f>D41+E41</f>
        <v>2678.9</v>
      </c>
    </row>
    <row r="42" spans="1:9" s="3" customFormat="1">
      <c r="A42" s="14" t="s">
        <v>10</v>
      </c>
      <c r="B42" s="14"/>
      <c r="C42" s="14"/>
      <c r="D42" s="6">
        <v>1849</v>
      </c>
      <c r="E42" s="6">
        <v>725.4</v>
      </c>
      <c r="F42" s="6">
        <f>D42+E42</f>
        <v>2574.4</v>
      </c>
    </row>
    <row r="43" spans="1:9" s="7" customFormat="1" ht="21.75" customHeight="1">
      <c r="A43" s="15">
        <v>2404000</v>
      </c>
      <c r="B43" s="15"/>
      <c r="C43" s="21" t="s">
        <v>14</v>
      </c>
      <c r="D43" s="21"/>
      <c r="E43" s="21"/>
      <c r="F43" s="21"/>
      <c r="I43" s="7" t="s">
        <v>29</v>
      </c>
    </row>
    <row r="44" spans="1:9" s="7" customFormat="1" ht="40.5" customHeight="1">
      <c r="A44" s="19" t="s">
        <v>9</v>
      </c>
      <c r="B44" s="19"/>
      <c r="C44" s="19"/>
      <c r="D44" s="4">
        <f>D47+D50</f>
        <v>110343.8</v>
      </c>
      <c r="E44" s="4">
        <f>E47+E50</f>
        <v>32195.599999999999</v>
      </c>
      <c r="F44" s="4">
        <f>D44+E44</f>
        <v>142539.4</v>
      </c>
    </row>
    <row r="45" spans="1:9" s="7" customFormat="1" ht="13.5">
      <c r="A45" s="19" t="s">
        <v>10</v>
      </c>
      <c r="B45" s="19"/>
      <c r="C45" s="19"/>
      <c r="D45" s="4">
        <f>D48+D51</f>
        <v>100204.5</v>
      </c>
      <c r="E45" s="4">
        <f>E48+E51</f>
        <v>28828.6</v>
      </c>
      <c r="F45" s="4">
        <f>D45+E45</f>
        <v>129033.1</v>
      </c>
    </row>
    <row r="46" spans="1:9" s="3" customFormat="1" ht="13.5" customHeight="1">
      <c r="A46" s="9">
        <v>2404010</v>
      </c>
      <c r="B46" s="5">
        <v>441</v>
      </c>
      <c r="C46" s="22" t="s">
        <v>15</v>
      </c>
      <c r="D46" s="22"/>
      <c r="E46" s="22"/>
      <c r="F46" s="22"/>
    </row>
    <row r="47" spans="1:9" s="3" customFormat="1" ht="42" customHeight="1">
      <c r="A47" s="14" t="s">
        <v>9</v>
      </c>
      <c r="B47" s="14"/>
      <c r="C47" s="14"/>
      <c r="D47" s="6">
        <v>10343.799999999999</v>
      </c>
      <c r="E47" s="6">
        <v>32195.599999999999</v>
      </c>
      <c r="F47" s="6">
        <f>D47+E47</f>
        <v>42539.399999999994</v>
      </c>
    </row>
    <row r="48" spans="1:9" s="3" customFormat="1">
      <c r="A48" s="14" t="s">
        <v>10</v>
      </c>
      <c r="B48" s="14"/>
      <c r="C48" s="14"/>
      <c r="D48" s="6">
        <v>10320.6</v>
      </c>
      <c r="E48" s="6">
        <v>28828.6</v>
      </c>
      <c r="F48" s="6">
        <f>D48+E48</f>
        <v>39149.199999999997</v>
      </c>
    </row>
    <row r="49" spans="1:6" s="3" customFormat="1" ht="25.5" customHeight="1">
      <c r="A49" s="9">
        <v>2404020</v>
      </c>
      <c r="B49" s="5">
        <v>444</v>
      </c>
      <c r="C49" s="14" t="s">
        <v>26</v>
      </c>
      <c r="D49" s="14"/>
      <c r="E49" s="14"/>
      <c r="F49" s="14"/>
    </row>
    <row r="50" spans="1:6" s="3" customFormat="1" ht="40.5" customHeight="1">
      <c r="A50" s="14" t="s">
        <v>9</v>
      </c>
      <c r="B50" s="14"/>
      <c r="C50" s="14"/>
      <c r="D50" s="6">
        <v>100000</v>
      </c>
      <c r="E50" s="6">
        <v>0</v>
      </c>
      <c r="F50" s="6">
        <f>D50+E50</f>
        <v>100000</v>
      </c>
    </row>
    <row r="51" spans="1:6" s="3" customFormat="1">
      <c r="A51" s="14" t="s">
        <v>10</v>
      </c>
      <c r="B51" s="14"/>
      <c r="C51" s="14"/>
      <c r="D51" s="6">
        <v>89883.9</v>
      </c>
      <c r="E51" s="6">
        <v>0</v>
      </c>
      <c r="F51" s="6">
        <f>D51+D52</f>
        <v>89883.9</v>
      </c>
    </row>
    <row r="52" spans="1:6" s="7" customFormat="1" ht="30.75" customHeight="1">
      <c r="A52" s="15">
        <v>2405000</v>
      </c>
      <c r="B52" s="15"/>
      <c r="C52" s="16" t="s">
        <v>16</v>
      </c>
      <c r="D52" s="17"/>
      <c r="E52" s="17"/>
      <c r="F52" s="18"/>
    </row>
    <row r="53" spans="1:6" s="7" customFormat="1" ht="38.25" customHeight="1">
      <c r="A53" s="19" t="s">
        <v>9</v>
      </c>
      <c r="B53" s="19"/>
      <c r="C53" s="19"/>
      <c r="D53" s="4">
        <f>D56+D59</f>
        <v>126017.5</v>
      </c>
      <c r="E53" s="4">
        <f>E56+E59</f>
        <v>447.5</v>
      </c>
      <c r="F53" s="4">
        <f>D53+E53</f>
        <v>126465</v>
      </c>
    </row>
    <row r="54" spans="1:6" s="7" customFormat="1" ht="13.5">
      <c r="A54" s="19" t="s">
        <v>10</v>
      </c>
      <c r="B54" s="19"/>
      <c r="C54" s="19"/>
      <c r="D54" s="4">
        <f>D57+D60</f>
        <v>125328.4</v>
      </c>
      <c r="E54" s="4">
        <f>E57+E60</f>
        <v>428.5</v>
      </c>
      <c r="F54" s="4">
        <f>D54+E54</f>
        <v>125756.9</v>
      </c>
    </row>
    <row r="55" spans="1:6" s="3" customFormat="1">
      <c r="A55" s="9">
        <v>2405010</v>
      </c>
      <c r="B55" s="5">
        <v>540</v>
      </c>
      <c r="C55" s="14" t="s">
        <v>17</v>
      </c>
      <c r="D55" s="14"/>
      <c r="E55" s="14"/>
      <c r="F55" s="14"/>
    </row>
    <row r="56" spans="1:6" s="3" customFormat="1" ht="39.75" customHeight="1">
      <c r="A56" s="14" t="s">
        <v>9</v>
      </c>
      <c r="B56" s="14"/>
      <c r="C56" s="14"/>
      <c r="D56" s="6">
        <v>126017.5</v>
      </c>
      <c r="E56" s="6">
        <f>215.8+231.7</f>
        <v>447.5</v>
      </c>
      <c r="F56" s="6">
        <f>D56+E56</f>
        <v>126465</v>
      </c>
    </row>
    <row r="57" spans="1:6" s="3" customFormat="1">
      <c r="A57" s="14" t="s">
        <v>10</v>
      </c>
      <c r="B57" s="14"/>
      <c r="C57" s="14"/>
      <c r="D57" s="6">
        <v>125328.4</v>
      </c>
      <c r="E57" s="6">
        <f>208.9+219.6</f>
        <v>428.5</v>
      </c>
      <c r="F57" s="6">
        <f>D57+E57</f>
        <v>125756.9</v>
      </c>
    </row>
    <row r="58" spans="1:6" s="3" customFormat="1" hidden="1">
      <c r="A58" s="9">
        <v>2405020</v>
      </c>
      <c r="B58" s="5">
        <v>540</v>
      </c>
      <c r="C58" s="14" t="s">
        <v>27</v>
      </c>
      <c r="D58" s="14"/>
      <c r="E58" s="14"/>
      <c r="F58" s="14"/>
    </row>
    <row r="59" spans="1:6" s="3" customFormat="1" ht="42.75" hidden="1" customHeight="1">
      <c r="A59" s="14" t="s">
        <v>9</v>
      </c>
      <c r="B59" s="14"/>
      <c r="C59" s="14"/>
      <c r="D59" s="6">
        <v>0</v>
      </c>
      <c r="E59" s="6">
        <v>0</v>
      </c>
      <c r="F59" s="6">
        <f>D59+E59</f>
        <v>0</v>
      </c>
    </row>
    <row r="60" spans="1:6" s="3" customFormat="1" hidden="1">
      <c r="A60" s="14" t="s">
        <v>10</v>
      </c>
      <c r="B60" s="14"/>
      <c r="C60" s="14"/>
      <c r="D60" s="6">
        <v>0</v>
      </c>
      <c r="E60" s="6">
        <v>0</v>
      </c>
      <c r="F60" s="6">
        <f>D60+E60</f>
        <v>0</v>
      </c>
    </row>
    <row r="61" spans="1:6" s="3" customFormat="1" ht="13.5">
      <c r="A61" s="15">
        <v>2406000</v>
      </c>
      <c r="B61" s="15"/>
      <c r="C61" s="20" t="s">
        <v>18</v>
      </c>
      <c r="D61" s="20"/>
      <c r="E61" s="20"/>
      <c r="F61" s="20"/>
    </row>
    <row r="62" spans="1:6" s="3" customFormat="1" ht="42" customHeight="1">
      <c r="A62" s="19" t="s">
        <v>9</v>
      </c>
      <c r="B62" s="19"/>
      <c r="C62" s="19"/>
      <c r="D62" s="4">
        <f>D65</f>
        <v>652.79999999999995</v>
      </c>
      <c r="E62" s="4">
        <f>E65</f>
        <v>0</v>
      </c>
      <c r="F62" s="4">
        <f>D62+E62</f>
        <v>652.79999999999995</v>
      </c>
    </row>
    <row r="63" spans="1:6" s="3" customFormat="1" ht="13.5">
      <c r="A63" s="19" t="s">
        <v>10</v>
      </c>
      <c r="B63" s="19"/>
      <c r="C63" s="19"/>
      <c r="D63" s="4">
        <f>D66</f>
        <v>649.70000000000005</v>
      </c>
      <c r="E63" s="4">
        <f>E66</f>
        <v>0</v>
      </c>
      <c r="F63" s="4">
        <f>D63+E63</f>
        <v>649.70000000000005</v>
      </c>
    </row>
    <row r="64" spans="1:6" s="3" customFormat="1" ht="25.5" customHeight="1">
      <c r="A64" s="9">
        <v>2406010</v>
      </c>
      <c r="B64" s="5">
        <v>540</v>
      </c>
      <c r="C64" s="14" t="s">
        <v>19</v>
      </c>
      <c r="D64" s="14"/>
      <c r="E64" s="14"/>
      <c r="F64" s="14"/>
    </row>
    <row r="65" spans="1:6" s="3" customFormat="1" ht="40.5" customHeight="1">
      <c r="A65" s="14" t="s">
        <v>9</v>
      </c>
      <c r="B65" s="14"/>
      <c r="C65" s="14"/>
      <c r="D65" s="6">
        <v>652.79999999999995</v>
      </c>
      <c r="E65" s="6">
        <v>0</v>
      </c>
      <c r="F65" s="6">
        <f>D65+E65</f>
        <v>652.79999999999995</v>
      </c>
    </row>
    <row r="66" spans="1:6" s="3" customFormat="1">
      <c r="A66" s="14" t="s">
        <v>10</v>
      </c>
      <c r="B66" s="14"/>
      <c r="C66" s="14"/>
      <c r="D66" s="6">
        <v>649.70000000000005</v>
      </c>
      <c r="E66" s="6">
        <v>0</v>
      </c>
      <c r="F66" s="6">
        <f>D66+E66</f>
        <v>649.70000000000005</v>
      </c>
    </row>
    <row r="67" spans="1:6" s="3" customFormat="1" ht="30.75" customHeight="1">
      <c r="A67" s="15">
        <v>2407000</v>
      </c>
      <c r="B67" s="15"/>
      <c r="C67" s="16" t="s">
        <v>20</v>
      </c>
      <c r="D67" s="17"/>
      <c r="E67" s="17"/>
      <c r="F67" s="18"/>
    </row>
    <row r="68" spans="1:6" s="3" customFormat="1" ht="39.75" customHeight="1">
      <c r="A68" s="19" t="s">
        <v>9</v>
      </c>
      <c r="B68" s="19"/>
      <c r="C68" s="19"/>
      <c r="D68" s="4">
        <f>D71+D74+D77+D80+D83+D86</f>
        <v>1144121.2000000002</v>
      </c>
      <c r="E68" s="4">
        <f>E71+E74+E77+E80+E83+E86</f>
        <v>1260519.7</v>
      </c>
      <c r="F68" s="4">
        <f>D68+E68</f>
        <v>2404640.9000000004</v>
      </c>
    </row>
    <row r="69" spans="1:6" s="3" customFormat="1" ht="13.5">
      <c r="A69" s="19" t="s">
        <v>10</v>
      </c>
      <c r="B69" s="19"/>
      <c r="C69" s="19"/>
      <c r="D69" s="4">
        <f>D72+D75+D78+D81+D84+D87</f>
        <v>1115875.3999999999</v>
      </c>
      <c r="E69" s="4">
        <f>E72+E75+E78+E81+E84+E87</f>
        <v>1179722</v>
      </c>
      <c r="F69" s="4">
        <f>D69+E69</f>
        <v>2295597.4</v>
      </c>
    </row>
    <row r="70" spans="1:6" s="3" customFormat="1" ht="25.5" customHeight="1">
      <c r="A70" s="9">
        <v>2407010</v>
      </c>
      <c r="B70" s="5">
        <v>421</v>
      </c>
      <c r="C70" s="14" t="s">
        <v>21</v>
      </c>
      <c r="D70" s="14"/>
      <c r="E70" s="14"/>
      <c r="F70" s="14"/>
    </row>
    <row r="71" spans="1:6" s="3" customFormat="1" ht="39" customHeight="1">
      <c r="A71" s="14" t="s">
        <v>9</v>
      </c>
      <c r="B71" s="14"/>
      <c r="C71" s="14"/>
      <c r="D71" s="6">
        <v>10049.299999999999</v>
      </c>
      <c r="E71" s="6">
        <v>0</v>
      </c>
      <c r="F71" s="6">
        <f>D71+E71</f>
        <v>10049.299999999999</v>
      </c>
    </row>
    <row r="72" spans="1:6" s="3" customFormat="1">
      <c r="A72" s="14" t="s">
        <v>10</v>
      </c>
      <c r="B72" s="14"/>
      <c r="C72" s="14"/>
      <c r="D72" s="6">
        <v>10026.4</v>
      </c>
      <c r="E72" s="6">
        <v>0</v>
      </c>
      <c r="F72" s="6">
        <f>D72+E72</f>
        <v>10026.4</v>
      </c>
    </row>
    <row r="73" spans="1:6" s="3" customFormat="1" ht="27" customHeight="1">
      <c r="A73" s="9">
        <v>2407020</v>
      </c>
      <c r="B73" s="5">
        <v>482</v>
      </c>
      <c r="C73" s="14" t="s">
        <v>22</v>
      </c>
      <c r="D73" s="14"/>
      <c r="E73" s="14"/>
      <c r="F73" s="14"/>
    </row>
    <row r="74" spans="1:6" s="3" customFormat="1" ht="39" customHeight="1">
      <c r="A74" s="14" t="s">
        <v>9</v>
      </c>
      <c r="B74" s="14"/>
      <c r="C74" s="14"/>
      <c r="D74" s="6">
        <v>147.80000000000001</v>
      </c>
      <c r="E74" s="6">
        <v>0</v>
      </c>
      <c r="F74" s="6">
        <f>D74+E74</f>
        <v>147.80000000000001</v>
      </c>
    </row>
    <row r="75" spans="1:6" s="3" customFormat="1">
      <c r="A75" s="14" t="s">
        <v>10</v>
      </c>
      <c r="B75" s="14"/>
      <c r="C75" s="14"/>
      <c r="D75" s="6">
        <v>147.80000000000001</v>
      </c>
      <c r="E75" s="6">
        <v>0</v>
      </c>
      <c r="F75" s="6">
        <f>D75+E75</f>
        <v>147.80000000000001</v>
      </c>
    </row>
    <row r="76" spans="1:6" s="3" customFormat="1" ht="27.75" customHeight="1">
      <c r="A76" s="9">
        <v>2407040</v>
      </c>
      <c r="B76" s="5">
        <v>950</v>
      </c>
      <c r="C76" s="14" t="s">
        <v>23</v>
      </c>
      <c r="D76" s="14"/>
      <c r="E76" s="14"/>
      <c r="F76" s="14"/>
    </row>
    <row r="77" spans="1:6" s="3" customFormat="1" ht="42" customHeight="1">
      <c r="A77" s="14" t="s">
        <v>9</v>
      </c>
      <c r="B77" s="14"/>
      <c r="C77" s="14"/>
      <c r="D77" s="6">
        <v>2545.3000000000002</v>
      </c>
      <c r="E77" s="6">
        <f>1644.4</f>
        <v>1644.4</v>
      </c>
      <c r="F77" s="6">
        <f>D77+E77</f>
        <v>4189.7000000000007</v>
      </c>
    </row>
    <row r="78" spans="1:6" s="3" customFormat="1">
      <c r="A78" s="14" t="s">
        <v>10</v>
      </c>
      <c r="B78" s="14"/>
      <c r="C78" s="14"/>
      <c r="D78" s="6">
        <v>2545.3000000000002</v>
      </c>
      <c r="E78" s="6">
        <v>1560.8</v>
      </c>
      <c r="F78" s="6">
        <f>D78+E78</f>
        <v>4106.1000000000004</v>
      </c>
    </row>
    <row r="79" spans="1:6" s="3" customFormat="1" ht="37.5" customHeight="1">
      <c r="A79" s="9">
        <v>2407050</v>
      </c>
      <c r="B79" s="5">
        <v>421</v>
      </c>
      <c r="C79" s="14" t="s">
        <v>28</v>
      </c>
      <c r="D79" s="14"/>
      <c r="E79" s="14"/>
      <c r="F79" s="14"/>
    </row>
    <row r="80" spans="1:6" s="3" customFormat="1" ht="40.5" customHeight="1">
      <c r="A80" s="14" t="s">
        <v>9</v>
      </c>
      <c r="B80" s="14"/>
      <c r="C80" s="14"/>
      <c r="D80" s="6">
        <v>976273.7</v>
      </c>
      <c r="E80" s="6">
        <f>1040169.8+83889.2+134816.3</f>
        <v>1258875.3</v>
      </c>
      <c r="F80" s="6">
        <f>D80+E80</f>
        <v>2235149</v>
      </c>
    </row>
    <row r="81" spans="1:6" s="3" customFormat="1">
      <c r="A81" s="14" t="s">
        <v>10</v>
      </c>
      <c r="B81" s="14"/>
      <c r="C81" s="14"/>
      <c r="D81" s="6">
        <v>974137.8</v>
      </c>
      <c r="E81" s="6">
        <f>977787.3+82812.5+117561.4</f>
        <v>1178161.2</v>
      </c>
      <c r="F81" s="6">
        <f>D81+E81</f>
        <v>2152299</v>
      </c>
    </row>
    <row r="82" spans="1:6" s="7" customFormat="1">
      <c r="A82" s="9">
        <v>2407070</v>
      </c>
      <c r="B82" s="5">
        <v>511</v>
      </c>
      <c r="C82" s="14" t="s">
        <v>37</v>
      </c>
      <c r="D82" s="14"/>
      <c r="E82" s="14"/>
      <c r="F82" s="14"/>
    </row>
    <row r="83" spans="1:6" s="7" customFormat="1" ht="42" customHeight="1">
      <c r="A83" s="14" t="s">
        <v>9</v>
      </c>
      <c r="B83" s="14"/>
      <c r="C83" s="14"/>
      <c r="D83" s="6">
        <v>71697</v>
      </c>
      <c r="E83" s="6">
        <v>0</v>
      </c>
      <c r="F83" s="6">
        <f>D83+E83</f>
        <v>71697</v>
      </c>
    </row>
    <row r="84" spans="1:6" s="7" customFormat="1">
      <c r="A84" s="14" t="s">
        <v>10</v>
      </c>
      <c r="B84" s="14"/>
      <c r="C84" s="14"/>
      <c r="D84" s="6">
        <v>65611.7</v>
      </c>
      <c r="E84" s="6">
        <v>0</v>
      </c>
      <c r="F84" s="6">
        <f>D84+E84</f>
        <v>65611.7</v>
      </c>
    </row>
    <row r="85" spans="1:6" s="7" customFormat="1" ht="15.75" customHeight="1">
      <c r="A85" s="9">
        <v>2407130</v>
      </c>
      <c r="B85" s="5">
        <v>511</v>
      </c>
      <c r="C85" s="14" t="s">
        <v>24</v>
      </c>
      <c r="D85" s="14"/>
      <c r="E85" s="14"/>
      <c r="F85" s="14"/>
    </row>
    <row r="86" spans="1:6" s="7" customFormat="1" ht="40.5" customHeight="1">
      <c r="A86" s="14" t="s">
        <v>9</v>
      </c>
      <c r="B86" s="14"/>
      <c r="C86" s="14"/>
      <c r="D86" s="6">
        <v>83408.100000000006</v>
      </c>
      <c r="E86" s="6">
        <v>0</v>
      </c>
      <c r="F86" s="6">
        <f>D86+E86</f>
        <v>83408.100000000006</v>
      </c>
    </row>
    <row r="87" spans="1:6" s="7" customFormat="1">
      <c r="A87" s="14" t="s">
        <v>10</v>
      </c>
      <c r="B87" s="14"/>
      <c r="C87" s="14"/>
      <c r="D87" s="6">
        <v>63406.400000000001</v>
      </c>
      <c r="E87" s="6">
        <v>0</v>
      </c>
      <c r="F87" s="6">
        <f>D87+E87</f>
        <v>63406.400000000001</v>
      </c>
    </row>
    <row r="88" spans="1:6" s="7" customFormat="1" ht="30.75" customHeight="1">
      <c r="A88" s="15">
        <v>2408000</v>
      </c>
      <c r="B88" s="15"/>
      <c r="C88" s="16" t="s">
        <v>30</v>
      </c>
      <c r="D88" s="17"/>
      <c r="E88" s="17"/>
      <c r="F88" s="18"/>
    </row>
    <row r="89" spans="1:6" s="7" customFormat="1" ht="40.5" customHeight="1">
      <c r="A89" s="19" t="s">
        <v>9</v>
      </c>
      <c r="B89" s="19"/>
      <c r="C89" s="19"/>
      <c r="D89" s="4">
        <f>D92+D95+D98+D101+D104+D107+D110</f>
        <v>1592679.9</v>
      </c>
      <c r="E89" s="4">
        <f>E92+E95+E98+E101+E104+E107+E110</f>
        <v>265005</v>
      </c>
      <c r="F89" s="4">
        <f>D89+E89</f>
        <v>1857684.9</v>
      </c>
    </row>
    <row r="90" spans="1:6" s="7" customFormat="1" ht="13.5">
      <c r="A90" s="19" t="s">
        <v>10</v>
      </c>
      <c r="B90" s="19"/>
      <c r="C90" s="19"/>
      <c r="D90" s="4">
        <f>D93+D96+D99+D102+D105+D108+D111</f>
        <v>1580616.8</v>
      </c>
      <c r="E90" s="4">
        <f>E93+E96+E99+E102+E105+E108+E111</f>
        <v>265003.2</v>
      </c>
      <c r="F90" s="4">
        <f>D90+E90</f>
        <v>1845620</v>
      </c>
    </row>
    <row r="91" spans="1:6" s="7" customFormat="1" ht="25.5" customHeight="1">
      <c r="A91" s="9">
        <v>2408010</v>
      </c>
      <c r="B91" s="5">
        <v>421</v>
      </c>
      <c r="C91" s="14" t="s">
        <v>31</v>
      </c>
      <c r="D91" s="14"/>
      <c r="E91" s="14"/>
      <c r="F91" s="14"/>
    </row>
    <row r="92" spans="1:6" s="7" customFormat="1" ht="39" customHeight="1">
      <c r="A92" s="14" t="s">
        <v>9</v>
      </c>
      <c r="B92" s="14"/>
      <c r="C92" s="14"/>
      <c r="D92" s="6">
        <v>5442.9</v>
      </c>
      <c r="E92" s="6">
        <v>0</v>
      </c>
      <c r="F92" s="6">
        <f>D92+E92</f>
        <v>5442.9</v>
      </c>
    </row>
    <row r="93" spans="1:6" s="7" customFormat="1">
      <c r="A93" s="14" t="s">
        <v>10</v>
      </c>
      <c r="B93" s="14"/>
      <c r="C93" s="14"/>
      <c r="D93" s="6">
        <v>5408.3</v>
      </c>
      <c r="E93" s="6">
        <v>0</v>
      </c>
      <c r="F93" s="6">
        <f>D93+E93</f>
        <v>5408.3</v>
      </c>
    </row>
    <row r="94" spans="1:6" s="7" customFormat="1" ht="27" customHeight="1">
      <c r="A94" s="9">
        <v>2408040</v>
      </c>
      <c r="B94" s="5">
        <v>482</v>
      </c>
      <c r="C94" s="14" t="s">
        <v>32</v>
      </c>
      <c r="D94" s="14"/>
      <c r="E94" s="14"/>
      <c r="F94" s="14"/>
    </row>
    <row r="95" spans="1:6" s="7" customFormat="1" ht="39" customHeight="1">
      <c r="A95" s="14" t="s">
        <v>9</v>
      </c>
      <c r="B95" s="14"/>
      <c r="C95" s="14"/>
      <c r="D95" s="6">
        <v>601800</v>
      </c>
      <c r="E95" s="6">
        <v>0</v>
      </c>
      <c r="F95" s="6">
        <f>D95+E95</f>
        <v>601800</v>
      </c>
    </row>
    <row r="96" spans="1:6" s="7" customFormat="1">
      <c r="A96" s="14" t="s">
        <v>10</v>
      </c>
      <c r="B96" s="14"/>
      <c r="C96" s="14"/>
      <c r="D96" s="6">
        <v>601168.4</v>
      </c>
      <c r="E96" s="6">
        <v>0</v>
      </c>
      <c r="F96" s="6">
        <f>D96+E96</f>
        <v>601168.4</v>
      </c>
    </row>
    <row r="97" spans="1:6" s="7" customFormat="1" ht="29.25" customHeight="1">
      <c r="A97" s="9">
        <v>2408070</v>
      </c>
      <c r="B97" s="5">
        <v>950</v>
      </c>
      <c r="C97" s="14" t="s">
        <v>33</v>
      </c>
      <c r="D97" s="14"/>
      <c r="E97" s="14"/>
      <c r="F97" s="14"/>
    </row>
    <row r="98" spans="1:6" s="7" customFormat="1" ht="42" customHeight="1">
      <c r="A98" s="14" t="s">
        <v>9</v>
      </c>
      <c r="B98" s="14"/>
      <c r="C98" s="14"/>
      <c r="D98" s="6">
        <v>2014.1</v>
      </c>
      <c r="E98" s="6">
        <v>6180</v>
      </c>
      <c r="F98" s="6">
        <f>D98+E98</f>
        <v>8194.1</v>
      </c>
    </row>
    <row r="99" spans="1:6" s="7" customFormat="1">
      <c r="A99" s="14" t="s">
        <v>10</v>
      </c>
      <c r="B99" s="14"/>
      <c r="C99" s="14"/>
      <c r="D99" s="6">
        <v>2002</v>
      </c>
      <c r="E99" s="6">
        <v>6180</v>
      </c>
      <c r="F99" s="6">
        <f>D99+E99</f>
        <v>8182</v>
      </c>
    </row>
    <row r="100" spans="1:6" s="7" customFormat="1" ht="30" customHeight="1">
      <c r="A100" s="9">
        <v>2408080</v>
      </c>
      <c r="B100" s="5">
        <v>421</v>
      </c>
      <c r="C100" s="14" t="s">
        <v>38</v>
      </c>
      <c r="D100" s="14"/>
      <c r="E100" s="14"/>
      <c r="F100" s="14"/>
    </row>
    <row r="101" spans="1:6" s="7" customFormat="1" ht="37.5" customHeight="1">
      <c r="A101" s="14" t="s">
        <v>9</v>
      </c>
      <c r="B101" s="14"/>
      <c r="C101" s="14"/>
      <c r="D101" s="6">
        <v>3468.7</v>
      </c>
      <c r="E101" s="6">
        <f>150.8</f>
        <v>150.80000000000001</v>
      </c>
      <c r="F101" s="6">
        <f>D101+E101</f>
        <v>3619.5</v>
      </c>
    </row>
    <row r="102" spans="1:6" s="7" customFormat="1">
      <c r="A102" s="14" t="s">
        <v>10</v>
      </c>
      <c r="B102" s="14"/>
      <c r="C102" s="14"/>
      <c r="D102" s="6">
        <v>3030</v>
      </c>
      <c r="E102" s="6">
        <v>150.80000000000001</v>
      </c>
      <c r="F102" s="6">
        <f>D102+E102</f>
        <v>3180.8</v>
      </c>
    </row>
    <row r="103" spans="1:6" s="7" customFormat="1" ht="37.5" customHeight="1">
      <c r="A103" s="9">
        <v>2408090</v>
      </c>
      <c r="B103" s="5">
        <v>511</v>
      </c>
      <c r="C103" s="14" t="s">
        <v>46</v>
      </c>
      <c r="D103" s="14"/>
      <c r="E103" s="14"/>
      <c r="F103" s="14"/>
    </row>
    <row r="104" spans="1:6" s="7" customFormat="1" ht="40.5" customHeight="1">
      <c r="A104" s="14" t="s">
        <v>9</v>
      </c>
      <c r="B104" s="14"/>
      <c r="C104" s="14"/>
      <c r="D104" s="6">
        <v>61249.4</v>
      </c>
      <c r="E104" s="6">
        <v>5976</v>
      </c>
      <c r="F104" s="6">
        <f>D104+E104</f>
        <v>67225.399999999994</v>
      </c>
    </row>
    <row r="105" spans="1:6" s="7" customFormat="1">
      <c r="A105" s="14" t="s">
        <v>10</v>
      </c>
      <c r="B105" s="14"/>
      <c r="C105" s="14"/>
      <c r="D105" s="6">
        <v>61211.199999999997</v>
      </c>
      <c r="E105" s="6">
        <v>5975.9</v>
      </c>
      <c r="F105" s="6">
        <f>D105+E105</f>
        <v>67187.099999999991</v>
      </c>
    </row>
    <row r="106" spans="1:6" ht="37.5" customHeight="1">
      <c r="A106" s="9">
        <v>2408110</v>
      </c>
      <c r="B106" s="5">
        <v>511</v>
      </c>
      <c r="C106" s="14" t="s">
        <v>34</v>
      </c>
      <c r="D106" s="14"/>
      <c r="E106" s="14"/>
      <c r="F106" s="14"/>
    </row>
    <row r="107" spans="1:6">
      <c r="A107" s="14" t="s">
        <v>9</v>
      </c>
      <c r="B107" s="14"/>
      <c r="C107" s="14"/>
      <c r="D107" s="6">
        <v>209016.6</v>
      </c>
      <c r="E107" s="6">
        <v>33267.599999999999</v>
      </c>
      <c r="F107" s="6">
        <f>D107+E107</f>
        <v>242284.2</v>
      </c>
    </row>
    <row r="108" spans="1:6">
      <c r="A108" s="14" t="s">
        <v>10</v>
      </c>
      <c r="B108" s="14"/>
      <c r="C108" s="14"/>
      <c r="D108" s="6">
        <v>209016.2</v>
      </c>
      <c r="E108" s="6">
        <v>33267.599999999999</v>
      </c>
      <c r="F108" s="6">
        <f>D108+E108</f>
        <v>242283.80000000002</v>
      </c>
    </row>
    <row r="109" spans="1:6" ht="37.5" customHeight="1">
      <c r="A109" s="9">
        <v>2408120</v>
      </c>
      <c r="B109" s="5">
        <v>511</v>
      </c>
      <c r="C109" s="14" t="s">
        <v>35</v>
      </c>
      <c r="D109" s="14"/>
      <c r="E109" s="14"/>
      <c r="F109" s="14"/>
    </row>
    <row r="110" spans="1:6">
      <c r="A110" s="14" t="s">
        <v>9</v>
      </c>
      <c r="B110" s="14"/>
      <c r="C110" s="14"/>
      <c r="D110" s="6">
        <v>709688.2</v>
      </c>
      <c r="E110" s="6">
        <v>219430.6</v>
      </c>
      <c r="F110" s="6">
        <f>D110+E110</f>
        <v>929118.79999999993</v>
      </c>
    </row>
    <row r="111" spans="1:6">
      <c r="A111" s="14" t="s">
        <v>10</v>
      </c>
      <c r="B111" s="14"/>
      <c r="C111" s="14"/>
      <c r="D111" s="6">
        <v>698780.7</v>
      </c>
      <c r="E111" s="6">
        <v>219428.9</v>
      </c>
      <c r="F111" s="6">
        <f>D111+E111</f>
        <v>918209.6</v>
      </c>
    </row>
  </sheetData>
  <mergeCells count="121">
    <mergeCell ref="A37:B37"/>
    <mergeCell ref="C37:F37"/>
    <mergeCell ref="A38:C38"/>
    <mergeCell ref="A39:C39"/>
    <mergeCell ref="C40:F40"/>
    <mergeCell ref="A41:C41"/>
    <mergeCell ref="A42:C42"/>
    <mergeCell ref="C28:F28"/>
    <mergeCell ref="A29:C29"/>
    <mergeCell ref="A30:C30"/>
    <mergeCell ref="C31:F31"/>
    <mergeCell ref="A32:C32"/>
    <mergeCell ref="A33:C33"/>
    <mergeCell ref="C34:F34"/>
    <mergeCell ref="A35:C35"/>
    <mergeCell ref="A36:C36"/>
    <mergeCell ref="A7:B7"/>
    <mergeCell ref="C7:F7"/>
    <mergeCell ref="A8:C8"/>
    <mergeCell ref="A9:C9"/>
    <mergeCell ref="A10:B10"/>
    <mergeCell ref="C10:F10"/>
    <mergeCell ref="A1:F1"/>
    <mergeCell ref="A2:F2"/>
    <mergeCell ref="A4:A6"/>
    <mergeCell ref="B4:B6"/>
    <mergeCell ref="C4:C6"/>
    <mergeCell ref="D4:D6"/>
    <mergeCell ref="E4:E6"/>
    <mergeCell ref="F4:F6"/>
    <mergeCell ref="A11:C11"/>
    <mergeCell ref="A12:C12"/>
    <mergeCell ref="C13:F13"/>
    <mergeCell ref="A14:C14"/>
    <mergeCell ref="A15:C15"/>
    <mergeCell ref="C16:F16"/>
    <mergeCell ref="A17:C17"/>
    <mergeCell ref="A18:C18"/>
    <mergeCell ref="C19:F19"/>
    <mergeCell ref="A20:C20"/>
    <mergeCell ref="A21:C21"/>
    <mergeCell ref="C25:F25"/>
    <mergeCell ref="C22:F22"/>
    <mergeCell ref="A23:C23"/>
    <mergeCell ref="A24:C24"/>
    <mergeCell ref="A61:B61"/>
    <mergeCell ref="C61:F61"/>
    <mergeCell ref="A62:C62"/>
    <mergeCell ref="C49:F49"/>
    <mergeCell ref="A26:C26"/>
    <mergeCell ref="A27:C27"/>
    <mergeCell ref="A43:B43"/>
    <mergeCell ref="C43:F43"/>
    <mergeCell ref="A44:C44"/>
    <mergeCell ref="A45:C45"/>
    <mergeCell ref="C46:F46"/>
    <mergeCell ref="A47:C47"/>
    <mergeCell ref="A48:C48"/>
    <mergeCell ref="A60:C60"/>
    <mergeCell ref="A50:C50"/>
    <mergeCell ref="A51:C51"/>
    <mergeCell ref="A52:B52"/>
    <mergeCell ref="C52:F52"/>
    <mergeCell ref="A53:C53"/>
    <mergeCell ref="A54:C54"/>
    <mergeCell ref="C55:F55"/>
    <mergeCell ref="A56:C56"/>
    <mergeCell ref="A57:C57"/>
    <mergeCell ref="C58:F58"/>
    <mergeCell ref="A59:C59"/>
    <mergeCell ref="A63:C63"/>
    <mergeCell ref="C64:F64"/>
    <mergeCell ref="A84:C84"/>
    <mergeCell ref="A77:C77"/>
    <mergeCell ref="A78:C78"/>
    <mergeCell ref="C79:F79"/>
    <mergeCell ref="A80:C80"/>
    <mergeCell ref="A81:C81"/>
    <mergeCell ref="C82:F82"/>
    <mergeCell ref="A83:C83"/>
    <mergeCell ref="C76:F76"/>
    <mergeCell ref="A66:C66"/>
    <mergeCell ref="A65:C65"/>
    <mergeCell ref="A72:C72"/>
    <mergeCell ref="C73:F73"/>
    <mergeCell ref="A74:C74"/>
    <mergeCell ref="A75:C75"/>
    <mergeCell ref="C70:F70"/>
    <mergeCell ref="A67:B67"/>
    <mergeCell ref="C67:F67"/>
    <mergeCell ref="A68:C68"/>
    <mergeCell ref="A69:C69"/>
    <mergeCell ref="A71:C71"/>
    <mergeCell ref="A88:B88"/>
    <mergeCell ref="C88:F88"/>
    <mergeCell ref="A89:C89"/>
    <mergeCell ref="A90:C90"/>
    <mergeCell ref="C91:F91"/>
    <mergeCell ref="C85:F85"/>
    <mergeCell ref="A86:C86"/>
    <mergeCell ref="A87:C87"/>
    <mergeCell ref="C97:F97"/>
    <mergeCell ref="A98:C98"/>
    <mergeCell ref="A99:C99"/>
    <mergeCell ref="C100:F100"/>
    <mergeCell ref="A101:C101"/>
    <mergeCell ref="A92:C92"/>
    <mergeCell ref="A93:C93"/>
    <mergeCell ref="C94:F94"/>
    <mergeCell ref="A95:C95"/>
    <mergeCell ref="A96:C96"/>
    <mergeCell ref="C109:F109"/>
    <mergeCell ref="A110:C110"/>
    <mergeCell ref="A111:C111"/>
    <mergeCell ref="A104:C104"/>
    <mergeCell ref="A105:C105"/>
    <mergeCell ref="C106:F106"/>
    <mergeCell ref="A107:C107"/>
    <mergeCell ref="A108:C108"/>
    <mergeCell ref="A102:C102"/>
    <mergeCell ref="C103:F103"/>
  </mergeCells>
  <printOptions horizontalCentered="1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Company>МінПрироди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efimchenko</dc:creator>
  <cp:lastModifiedBy>kurachenko</cp:lastModifiedBy>
  <cp:lastPrinted>2016-03-11T12:04:36Z</cp:lastPrinted>
  <dcterms:created xsi:type="dcterms:W3CDTF">2013-03-14T08:16:45Z</dcterms:created>
  <dcterms:modified xsi:type="dcterms:W3CDTF">2016-03-11T14:39:40Z</dcterms:modified>
</cp:coreProperties>
</file>